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alculer diamètre L.V. et T.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<sst xmlns="http://schemas.openxmlformats.org/spreadsheetml/2006/main" count="34" uniqueCount="21">
  <si>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r>
      <rPr>
        <b/>
        <sz val="21"/>
        <rFont val="Georgia"/>
        <family val="1"/>
      </rPr>
      <t xml:space="preserve">Calculateur du diamètre d'une corde
</t>
    </r>
    <r>
      <rPr>
        <i/>
        <sz val="18"/>
        <rFont val="Georgia"/>
        <family val="1"/>
      </rPr>
      <t>En soie &amp; en boyau</t>
    </r>
  </si>
  <si>
    <t>Longueur Vibrante</t>
  </si>
  <si>
    <t xml:space="preserve">Tension </t>
  </si>
  <si>
    <t xml:space="preserve">Hauteur de la note </t>
  </si>
  <si>
    <r>
      <rPr>
        <b/>
        <i/>
        <sz val="11"/>
        <rFont val="Georgia"/>
        <family val="1"/>
      </rPr>
      <t xml:space="preserve">Diamètre par note avec une tension égale </t>
    </r>
    <r>
      <rPr>
        <i/>
        <sz val="11"/>
        <rFont val="Georgia"/>
        <family val="1"/>
      </rPr>
      <t>(Tempérament égal)</t>
    </r>
  </si>
  <si>
    <t>Note</t>
  </si>
  <si>
    <t>Do (C)</t>
  </si>
  <si>
    <t>Do# (C#)</t>
  </si>
  <si>
    <t>Ré (D)</t>
  </si>
  <si>
    <t>Ré# (D#)</t>
  </si>
  <si>
    <t>Mi (E)</t>
  </si>
  <si>
    <t>Fa (F)</t>
  </si>
  <si>
    <t>Fa# (F#)</t>
  </si>
  <si>
    <t>sol (G)</t>
  </si>
  <si>
    <t>sol# (G#)</t>
  </si>
  <si>
    <t>la (A)</t>
  </si>
  <si>
    <t>la# (A#)</t>
  </si>
  <si>
    <t>si (B)</t>
  </si>
  <si>
    <r>
      <rPr>
        <b/>
        <i/>
        <sz val="11"/>
        <rFont val="Georgia"/>
        <family val="1"/>
      </rPr>
      <t xml:space="preserve">Fréquences en Hertz </t>
    </r>
    <r>
      <rPr>
        <i/>
        <sz val="11"/>
        <rFont val="Georgia"/>
        <family val="1"/>
      </rPr>
      <t>(tempérament égal)</t>
    </r>
  </si>
  <si>
    <t>www.sergecladeres.fr</t>
  </si>
  <si>
    <t>contact@sergecladeres.fr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</si>
</sst>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.000"/>
    <numFmt numFmtId="166" formatCode="0.0&quot; cm&quot;"/>
    <numFmt numFmtId="167" formatCode="0.0&quot; Kg&quot;"/>
    <numFmt numFmtId="168" formatCode="0.00&quot; Hz&quot;"/>
    <numFmt numFmtId="169" formatCode="&quot;Densité du boyau est autour de &quot;0.000&quot; g/cm3&quot;"/>
    <numFmt numFmtId="170" formatCode="&quot;Le diamètre obtenu est de &quot;0.00&quot; mm&quot;"/>
    <numFmt numFmtId="171" formatCode="&quot;Densité de la soie est autour de &quot;0.000&quot; g/cm3&quot;"/>
    <numFmt numFmtId="172" formatCode="&quot;Octave &quot;0"/>
    <numFmt numFmtId="173" formatCode="0.00&quot; mm&quot;"/>
  </numFmts>
  <fonts count="29">
    <font>
      <sz val="10"/>
      <name val="Arial"/>
      <family val="2"/>
    </font>
    <font>
      <sz val="10"/>
      <name val="Georgia"/>
      <family val="1"/>
    </font>
    <font>
      <b/>
      <sz val="21"/>
      <name val="Georgia"/>
      <family val="1"/>
    </font>
    <font>
      <i/>
      <sz val="18"/>
      <name val="Georgia"/>
      <family val="1"/>
    </font>
    <font>
      <u val="single"/>
      <sz val="10.8"/>
      <color indexed="12"/>
      <name val="Calibri"/>
      <family val="2"/>
    </font>
    <font>
      <b/>
      <i/>
      <u val="single"/>
      <sz val="12"/>
      <color indexed="18"/>
      <name val="Georgia"/>
      <family val="1"/>
    </font>
    <font>
      <b/>
      <i/>
      <u val="single"/>
      <sz val="12"/>
      <color indexed="62"/>
      <name val="Georgia"/>
      <family val="1"/>
    </font>
    <font>
      <i/>
      <sz val="11"/>
      <color indexed="60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2"/>
      <color indexed="9"/>
      <name val="Georgia"/>
      <family val="1"/>
    </font>
    <font>
      <i/>
      <sz val="12"/>
      <color indexed="53"/>
      <name val="Georgia"/>
      <family val="1"/>
    </font>
    <font>
      <b/>
      <i/>
      <sz val="12"/>
      <color indexed="62"/>
      <name val="Georgia"/>
      <family val="1"/>
    </font>
    <font>
      <b/>
      <sz val="16"/>
      <color indexed="18"/>
      <name val="Georgia"/>
      <family val="1"/>
    </font>
    <font>
      <sz val="11"/>
      <color indexed="60"/>
      <name val="Georgia"/>
      <family val="1"/>
    </font>
    <font>
      <i/>
      <sz val="12"/>
      <color indexed="52"/>
      <name val="Georgia"/>
      <family val="1"/>
    </font>
    <font>
      <b/>
      <i/>
      <sz val="11"/>
      <name val="Georgia"/>
      <family val="1"/>
    </font>
    <font>
      <i/>
      <sz val="11"/>
      <name val="Georgia"/>
      <family val="1"/>
    </font>
    <font>
      <b/>
      <sz val="11"/>
      <name val="Georgia"/>
      <family val="1"/>
    </font>
    <font>
      <b/>
      <sz val="11"/>
      <color indexed="8"/>
      <name val="Georgia"/>
      <family val="1"/>
    </font>
    <font>
      <b/>
      <sz val="11"/>
      <color indexed="9"/>
      <name val="Georgia"/>
      <family val="1"/>
    </font>
    <font>
      <b/>
      <sz val="10"/>
      <name val="Georgia"/>
      <family val="1"/>
    </font>
    <font>
      <sz val="12"/>
      <color indexed="22"/>
      <name val="Georgia"/>
      <family val="1"/>
    </font>
    <font>
      <sz val="9"/>
      <name val="Georgia"/>
      <family val="1"/>
    </font>
    <font>
      <i/>
      <sz val="9"/>
      <color indexed="9"/>
      <name val="Georgia"/>
      <family val="1"/>
    </font>
    <font>
      <sz val="11"/>
      <name val="Georgia"/>
      <family val="1"/>
    </font>
    <font>
      <sz val="10"/>
      <color indexed="60"/>
      <name val="Georgia"/>
      <family val="1"/>
    </font>
    <font>
      <b/>
      <sz val="12"/>
      <color indexed="9"/>
      <name val="Georgia"/>
      <family val="1"/>
    </font>
    <font>
      <b/>
      <sz val="12"/>
      <color indexed="9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NumberFormat="0" applyFill="0" applyBorder="0" applyAlignment="0" applyProtection="0"/>
  </cellStyleXfs>
  <cellXfs count="6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5" fillId="0" borderId="0" xfId="20" applyNumberFormat="1" applyFont="1" applyFill="1" applyBorder="1" applyAlignment="1" applyProtection="1">
      <alignment horizontal="center" vertical="center"/>
      <protection hidden="1"/>
    </xf>
    <xf numFmtId="164" fontId="6" fillId="0" borderId="0" xfId="20" applyNumberFormat="1" applyFont="1" applyFill="1" applyBorder="1" applyAlignment="1" applyProtection="1">
      <alignment horizontal="center"/>
      <protection hidden="1"/>
    </xf>
    <xf numFmtId="164" fontId="7" fillId="0" borderId="0" xfId="0" applyFont="1" applyAlignment="1" applyProtection="1">
      <alignment/>
      <protection hidden="1"/>
    </xf>
    <xf numFmtId="164" fontId="7" fillId="0" borderId="0" xfId="0" applyFont="1" applyBorder="1" applyAlignment="1" applyProtection="1">
      <alignment horizontal="center"/>
      <protection hidden="1"/>
    </xf>
    <xf numFmtId="164" fontId="8" fillId="0" borderId="0" xfId="0" applyFont="1" applyAlignment="1" applyProtection="1">
      <alignment/>
      <protection hidden="1"/>
    </xf>
    <xf numFmtId="164" fontId="8" fillId="0" borderId="0" xfId="0" applyFont="1" applyBorder="1" applyAlignment="1" applyProtection="1">
      <alignment horizontal="right" vertical="center"/>
      <protection hidden="1"/>
    </xf>
    <xf numFmtId="165" fontId="7" fillId="0" borderId="0" xfId="0" applyNumberFormat="1" applyFont="1" applyAlignment="1" applyProtection="1">
      <alignment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6" fontId="10" fillId="2" borderId="1" xfId="0" applyNumberFormat="1" applyFont="1" applyFill="1" applyBorder="1" applyAlignment="1" applyProtection="1">
      <alignment horizontal="left" vertical="center"/>
      <protection hidden="1" locked="0"/>
    </xf>
    <xf numFmtId="164" fontId="8" fillId="0" borderId="0" xfId="0" applyFont="1" applyFill="1" applyAlignment="1" applyProtection="1">
      <alignment/>
      <protection hidden="1"/>
    </xf>
    <xf numFmtId="167" fontId="10" fillId="2" borderId="1" xfId="0" applyNumberFormat="1" applyFont="1" applyFill="1" applyBorder="1" applyAlignment="1" applyProtection="1">
      <alignment horizontal="left" vertical="center"/>
      <protection hidden="1" locked="0"/>
    </xf>
    <xf numFmtId="168" fontId="10" fillId="2" borderId="1" xfId="0" applyNumberFormat="1" applyFont="1" applyFill="1" applyBorder="1" applyAlignment="1" applyProtection="1">
      <alignment horizontal="left" vertical="center"/>
      <protection hidden="1" locked="0"/>
    </xf>
    <xf numFmtId="167" fontId="10" fillId="0" borderId="0" xfId="0" applyNumberFormat="1" applyFont="1" applyFill="1" applyBorder="1" applyAlignment="1" applyProtection="1">
      <alignment vertical="center"/>
      <protection hidden="1"/>
    </xf>
    <xf numFmtId="164" fontId="9" fillId="0" borderId="0" xfId="0" applyFont="1" applyFill="1" applyBorder="1" applyAlignment="1" applyProtection="1">
      <alignment vertical="center"/>
      <protection hidden="1"/>
    </xf>
    <xf numFmtId="164" fontId="8" fillId="0" borderId="0" xfId="0" applyFont="1" applyFill="1" applyBorder="1" applyAlignment="1" applyProtection="1">
      <alignment/>
      <protection hidden="1"/>
    </xf>
    <xf numFmtId="169" fontId="11" fillId="0" borderId="0" xfId="0" applyNumberFormat="1" applyFont="1" applyBorder="1" applyAlignment="1" applyProtection="1">
      <alignment horizontal="left" vertical="center"/>
      <protection hidden="1"/>
    </xf>
    <xf numFmtId="164" fontId="9" fillId="0" borderId="0" xfId="0" applyFont="1" applyBorder="1" applyAlignment="1" applyProtection="1">
      <alignment horizontal="center" vertical="center"/>
      <protection hidden="1"/>
    </xf>
    <xf numFmtId="165" fontId="12" fillId="3" borderId="0" xfId="0" applyNumberFormat="1" applyFont="1" applyFill="1" applyBorder="1" applyAlignment="1" applyProtection="1">
      <alignment horizontal="center" vertical="center"/>
      <protection hidden="1"/>
    </xf>
    <xf numFmtId="170" fontId="13" fillId="0" borderId="0" xfId="0" applyNumberFormat="1" applyFont="1" applyBorder="1" applyAlignment="1" applyProtection="1">
      <alignment horizontal="left"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/>
      <protection hidden="1"/>
    </xf>
    <xf numFmtId="164" fontId="8" fillId="0" borderId="0" xfId="0" applyFont="1" applyBorder="1" applyAlignment="1" applyProtection="1">
      <alignment/>
      <protection hidden="1"/>
    </xf>
    <xf numFmtId="171" fontId="15" fillId="0" borderId="0" xfId="0" applyNumberFormat="1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/>
      <protection hidden="1"/>
    </xf>
    <xf numFmtId="169" fontId="11" fillId="0" borderId="0" xfId="0" applyNumberFormat="1" applyFont="1" applyBorder="1" applyAlignment="1" applyProtection="1">
      <alignment vertical="center"/>
      <protection hidden="1"/>
    </xf>
    <xf numFmtId="164" fontId="18" fillId="0" borderId="1" xfId="0" applyFont="1" applyBorder="1" applyAlignment="1" applyProtection="1">
      <alignment horizontal="center" vertical="center"/>
      <protection hidden="1"/>
    </xf>
    <xf numFmtId="164" fontId="19" fillId="4" borderId="1" xfId="0" applyFont="1" applyFill="1" applyBorder="1" applyAlignment="1" applyProtection="1">
      <alignment horizontal="center" vertical="center"/>
      <protection hidden="1"/>
    </xf>
    <xf numFmtId="164" fontId="19" fillId="5" borderId="1" xfId="0" applyFont="1" applyFill="1" applyBorder="1" applyAlignment="1" applyProtection="1">
      <alignment horizontal="center" vertical="center"/>
      <protection hidden="1"/>
    </xf>
    <xf numFmtId="164" fontId="19" fillId="6" borderId="1" xfId="0" applyFont="1" applyFill="1" applyBorder="1" applyAlignment="1" applyProtection="1">
      <alignment horizontal="center" vertical="center"/>
      <protection hidden="1"/>
    </xf>
    <xf numFmtId="164" fontId="19" fillId="7" borderId="1" xfId="0" applyFont="1" applyFill="1" applyBorder="1" applyAlignment="1" applyProtection="1">
      <alignment horizontal="center" vertical="center"/>
      <protection hidden="1"/>
    </xf>
    <xf numFmtId="164" fontId="19" fillId="8" borderId="1" xfId="0" applyFont="1" applyFill="1" applyBorder="1" applyAlignment="1" applyProtection="1">
      <alignment horizontal="center" vertical="center"/>
      <protection hidden="1"/>
    </xf>
    <xf numFmtId="164" fontId="19" fillId="9" borderId="1" xfId="0" applyFont="1" applyFill="1" applyBorder="1" applyAlignment="1" applyProtection="1">
      <alignment horizontal="center" vertical="center"/>
      <protection hidden="1"/>
    </xf>
    <xf numFmtId="164" fontId="19" fillId="10" borderId="1" xfId="0" applyFont="1" applyFill="1" applyBorder="1" applyAlignment="1" applyProtection="1">
      <alignment horizontal="center" vertical="center"/>
      <protection hidden="1"/>
    </xf>
    <xf numFmtId="164" fontId="19" fillId="11" borderId="1" xfId="0" applyFont="1" applyFill="1" applyBorder="1" applyAlignment="1" applyProtection="1">
      <alignment horizontal="center" vertical="center"/>
      <protection hidden="1"/>
    </xf>
    <xf numFmtId="164" fontId="19" fillId="12" borderId="1" xfId="0" applyFont="1" applyFill="1" applyBorder="1" applyAlignment="1" applyProtection="1">
      <alignment horizontal="center" vertical="center"/>
      <protection hidden="1"/>
    </xf>
    <xf numFmtId="164" fontId="20" fillId="13" borderId="1" xfId="0" applyFont="1" applyFill="1" applyBorder="1" applyAlignment="1" applyProtection="1">
      <alignment horizontal="center" vertical="center"/>
      <protection hidden="1"/>
    </xf>
    <xf numFmtId="164" fontId="20" fillId="14" borderId="1" xfId="0" applyFont="1" applyFill="1" applyBorder="1" applyAlignment="1" applyProtection="1">
      <alignment horizontal="center" vertical="center"/>
      <protection hidden="1"/>
    </xf>
    <xf numFmtId="164" fontId="20" fillId="2" borderId="1" xfId="0" applyFont="1" applyFill="1" applyBorder="1" applyAlignment="1" applyProtection="1">
      <alignment horizontal="center" vertical="center"/>
      <protection hidden="1"/>
    </xf>
    <xf numFmtId="172" fontId="1" fillId="3" borderId="1" xfId="0" applyNumberFormat="1" applyFont="1" applyFill="1" applyBorder="1" applyAlignment="1" applyProtection="1">
      <alignment vertical="center"/>
      <protection hidden="1"/>
    </xf>
    <xf numFmtId="173" fontId="1" fillId="3" borderId="1" xfId="0" applyNumberFormat="1" applyFont="1" applyFill="1" applyBorder="1" applyAlignment="1" applyProtection="1">
      <alignment vertical="center"/>
      <protection hidden="1"/>
    </xf>
    <xf numFmtId="173" fontId="21" fillId="3" borderId="1" xfId="0" applyNumberFormat="1" applyFont="1" applyFill="1" applyBorder="1" applyAlignment="1" applyProtection="1">
      <alignment vertical="center"/>
      <protection hidden="1"/>
    </xf>
    <xf numFmtId="164" fontId="22" fillId="0" borderId="0" xfId="0" applyFont="1" applyAlignment="1" applyProtection="1">
      <alignment/>
      <protection hidden="1"/>
    </xf>
    <xf numFmtId="164" fontId="18" fillId="4" borderId="1" xfId="0" applyFont="1" applyFill="1" applyBorder="1" applyAlignment="1" applyProtection="1">
      <alignment horizontal="center" vertical="center"/>
      <protection hidden="1"/>
    </xf>
    <xf numFmtId="164" fontId="18" fillId="5" borderId="1" xfId="0" applyFont="1" applyFill="1" applyBorder="1" applyAlignment="1" applyProtection="1">
      <alignment horizontal="center" vertical="center"/>
      <protection hidden="1"/>
    </xf>
    <xf numFmtId="164" fontId="18" fillId="6" borderId="1" xfId="0" applyFont="1" applyFill="1" applyBorder="1" applyAlignment="1" applyProtection="1">
      <alignment horizontal="center" vertical="center"/>
      <protection hidden="1"/>
    </xf>
    <xf numFmtId="164" fontId="18" fillId="7" borderId="1" xfId="0" applyFont="1" applyFill="1" applyBorder="1" applyAlignment="1" applyProtection="1">
      <alignment horizontal="center" vertical="center"/>
      <protection hidden="1"/>
    </xf>
    <xf numFmtId="164" fontId="18" fillId="8" borderId="1" xfId="0" applyFont="1" applyFill="1" applyBorder="1" applyAlignment="1" applyProtection="1">
      <alignment horizontal="center" vertical="center"/>
      <protection hidden="1"/>
    </xf>
    <xf numFmtId="164" fontId="18" fillId="9" borderId="1" xfId="0" applyFont="1" applyFill="1" applyBorder="1" applyAlignment="1" applyProtection="1">
      <alignment horizontal="center" vertical="center"/>
      <protection hidden="1"/>
    </xf>
    <xf numFmtId="164" fontId="18" fillId="10" borderId="1" xfId="0" applyFont="1" applyFill="1" applyBorder="1" applyAlignment="1" applyProtection="1">
      <alignment horizontal="center" vertical="center"/>
      <protection hidden="1"/>
    </xf>
    <xf numFmtId="164" fontId="18" fillId="11" borderId="1" xfId="0" applyFont="1" applyFill="1" applyBorder="1" applyAlignment="1" applyProtection="1">
      <alignment horizontal="center" vertical="center"/>
      <protection hidden="1"/>
    </xf>
    <xf numFmtId="168" fontId="23" fillId="3" borderId="1" xfId="0" applyNumberFormat="1" applyFont="1" applyFill="1" applyBorder="1" applyAlignment="1" applyProtection="1">
      <alignment horizontal="right" vertical="center"/>
      <protection hidden="1"/>
    </xf>
    <xf numFmtId="168" fontId="24" fillId="2" borderId="1" xfId="0" applyNumberFormat="1" applyFont="1" applyFill="1" applyBorder="1" applyAlignment="1" applyProtection="1">
      <alignment horizontal="right" vertical="center"/>
      <protection hidden="1" locked="0"/>
    </xf>
    <xf numFmtId="164" fontId="6" fillId="0" borderId="0" xfId="20" applyNumberFormat="1" applyFont="1" applyFill="1" applyBorder="1" applyAlignment="1" applyProtection="1">
      <alignment horizontal="left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64" fontId="6" fillId="0" borderId="0" xfId="20" applyNumberFormat="1" applyFont="1" applyFill="1" applyBorder="1" applyAlignment="1" applyProtection="1">
      <alignment horizontal="right" vertical="center"/>
      <protection hidden="1"/>
    </xf>
    <xf numFmtId="164" fontId="26" fillId="0" borderId="0" xfId="0" applyFont="1" applyAlignment="1" applyProtection="1">
      <alignment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000"/>
      <rgbColor rgb="0000FF00"/>
      <rgbColor rgb="000000FF"/>
      <rgbColor rgb="00FFFF00"/>
      <rgbColor rgb="00FF00FF"/>
      <rgbColor rgb="0000EEFF"/>
      <rgbColor rgb="00800000"/>
      <rgbColor rgb="00008000"/>
      <rgbColor rgb="0008148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16FD"/>
      <rgbColor rgb="000DBAEC"/>
      <rgbColor rgb="00CCFFFF"/>
      <rgbColor rgb="00CCFFCC"/>
      <rgbColor rgb="00FFFF99"/>
      <rgbColor rgb="0099CCFF"/>
      <rgbColor rgb="00FF99CC"/>
      <rgbColor rgb="00CC99FF"/>
      <rgbColor rgb="00FFDE59"/>
      <rgbColor rgb="003366FF"/>
      <rgbColor rgb="0033CCCC"/>
      <rgbColor rgb="0099CC00"/>
      <rgbColor rgb="00FFCC00"/>
      <rgbColor rgb="00FF9900"/>
      <rgbColor rgb="00FF6600"/>
      <rgbColor rgb="00666699"/>
      <rgbColor rgb="0077BC65"/>
      <rgbColor rgb="000A25BC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sergecladeres.fr/" TargetMode="External" /><Relationship Id="rId3" Type="http://schemas.openxmlformats.org/officeDocument/2006/relationships/hyperlink" Target="https://www.sergecladeres.fr/" TargetMode="External" /><Relationship Id="rId4" Type="http://schemas.openxmlformats.org/officeDocument/2006/relationships/hyperlink" Target="https://www.sergecladeres.fr/" TargetMode="External" /><Relationship Id="rId5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0</xdr:row>
      <xdr:rowOff>523875</xdr:rowOff>
    </xdr:from>
    <xdr:to>
      <xdr:col>13</xdr:col>
      <xdr:colOff>609600</xdr:colOff>
      <xdr:row>9</xdr:row>
      <xdr:rowOff>123825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43675" y="523875"/>
          <a:ext cx="2676525" cy="2000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5</xdr:col>
      <xdr:colOff>304800</xdr:colOff>
      <xdr:row>3</xdr:row>
      <xdr:rowOff>66675</xdr:rowOff>
    </xdr:from>
    <xdr:to>
      <xdr:col>5</xdr:col>
      <xdr:colOff>647700</xdr:colOff>
      <xdr:row>3</xdr:row>
      <xdr:rowOff>200025</xdr:rowOff>
    </xdr:to>
    <xdr:sp>
      <xdr:nvSpPr>
        <xdr:cNvPr id="2" name="Forme automatique 3"/>
        <xdr:cNvSpPr>
          <a:spLocks/>
        </xdr:cNvSpPr>
      </xdr:nvSpPr>
      <xdr:spPr>
        <a:xfrm>
          <a:off x="3143250" y="1247775"/>
          <a:ext cx="342900" cy="133350"/>
        </a:xfrm>
        <a:prstGeom prst="leftArrow">
          <a:avLst>
            <a:gd name="adj1" fmla="val -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304800</xdr:colOff>
      <xdr:row>4</xdr:row>
      <xdr:rowOff>47625</xdr:rowOff>
    </xdr:from>
    <xdr:to>
      <xdr:col>5</xdr:col>
      <xdr:colOff>647700</xdr:colOff>
      <xdr:row>4</xdr:row>
      <xdr:rowOff>180975</xdr:rowOff>
    </xdr:to>
    <xdr:sp>
      <xdr:nvSpPr>
        <xdr:cNvPr id="3" name="Forme automatique 4"/>
        <xdr:cNvSpPr>
          <a:spLocks/>
        </xdr:cNvSpPr>
      </xdr:nvSpPr>
      <xdr:spPr>
        <a:xfrm>
          <a:off x="3143250" y="1466850"/>
          <a:ext cx="342900" cy="133350"/>
        </a:xfrm>
        <a:prstGeom prst="leftArrow">
          <a:avLst>
            <a:gd name="adj1" fmla="val -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</xdr:col>
      <xdr:colOff>304800</xdr:colOff>
      <xdr:row>5</xdr:row>
      <xdr:rowOff>38100</xdr:rowOff>
    </xdr:from>
    <xdr:to>
      <xdr:col>5</xdr:col>
      <xdr:colOff>647700</xdr:colOff>
      <xdr:row>5</xdr:row>
      <xdr:rowOff>171450</xdr:rowOff>
    </xdr:to>
    <xdr:sp>
      <xdr:nvSpPr>
        <xdr:cNvPr id="4" name="Forme automatique 5"/>
        <xdr:cNvSpPr>
          <a:spLocks/>
        </xdr:cNvSpPr>
      </xdr:nvSpPr>
      <xdr:spPr>
        <a:xfrm>
          <a:off x="3143250" y="1695450"/>
          <a:ext cx="342900" cy="133350"/>
        </a:xfrm>
        <a:prstGeom prst="leftArrow">
          <a:avLst>
            <a:gd name="adj1" fmla="val -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447675</xdr:colOff>
      <xdr:row>3</xdr:row>
      <xdr:rowOff>47625</xdr:rowOff>
    </xdr:from>
    <xdr:to>
      <xdr:col>3</xdr:col>
      <xdr:colOff>800100</xdr:colOff>
      <xdr:row>3</xdr:row>
      <xdr:rowOff>180975</xdr:rowOff>
    </xdr:to>
    <xdr:sp>
      <xdr:nvSpPr>
        <xdr:cNvPr id="5" name="Forme automatique 6"/>
        <xdr:cNvSpPr>
          <a:spLocks/>
        </xdr:cNvSpPr>
      </xdr:nvSpPr>
      <xdr:spPr>
        <a:xfrm>
          <a:off x="1743075" y="1228725"/>
          <a:ext cx="352425" cy="133350"/>
        </a:xfrm>
        <a:prstGeom prst="rightArrow">
          <a:avLst>
            <a:gd name="adj1" fmla="val 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447675</xdr:colOff>
      <xdr:row>4</xdr:row>
      <xdr:rowOff>47625</xdr:rowOff>
    </xdr:from>
    <xdr:to>
      <xdr:col>3</xdr:col>
      <xdr:colOff>800100</xdr:colOff>
      <xdr:row>4</xdr:row>
      <xdr:rowOff>180975</xdr:rowOff>
    </xdr:to>
    <xdr:sp>
      <xdr:nvSpPr>
        <xdr:cNvPr id="6" name="Forme automatique 7"/>
        <xdr:cNvSpPr>
          <a:spLocks/>
        </xdr:cNvSpPr>
      </xdr:nvSpPr>
      <xdr:spPr>
        <a:xfrm>
          <a:off x="1743075" y="1466850"/>
          <a:ext cx="352425" cy="133350"/>
        </a:xfrm>
        <a:prstGeom prst="rightArrow">
          <a:avLst>
            <a:gd name="adj1" fmla="val 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</xdr:col>
      <xdr:colOff>447675</xdr:colOff>
      <xdr:row>5</xdr:row>
      <xdr:rowOff>47625</xdr:rowOff>
    </xdr:from>
    <xdr:to>
      <xdr:col>3</xdr:col>
      <xdr:colOff>800100</xdr:colOff>
      <xdr:row>5</xdr:row>
      <xdr:rowOff>180975</xdr:rowOff>
    </xdr:to>
    <xdr:sp>
      <xdr:nvSpPr>
        <xdr:cNvPr id="7" name="Forme automatique 8"/>
        <xdr:cNvSpPr>
          <a:spLocks/>
        </xdr:cNvSpPr>
      </xdr:nvSpPr>
      <xdr:spPr>
        <a:xfrm>
          <a:off x="1743075" y="1704975"/>
          <a:ext cx="352425" cy="133350"/>
        </a:xfrm>
        <a:prstGeom prst="rightArrow">
          <a:avLst>
            <a:gd name="adj1" fmla="val 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23</xdr:row>
      <xdr:rowOff>0</xdr:rowOff>
    </xdr:from>
    <xdr:to>
      <xdr:col>11</xdr:col>
      <xdr:colOff>85725</xdr:colOff>
      <xdr:row>26</xdr:row>
      <xdr:rowOff>76200</xdr:rowOff>
    </xdr:to>
    <xdr:sp>
      <xdr:nvSpPr>
        <xdr:cNvPr id="8" name="Forme automatique 9"/>
        <xdr:cNvSpPr>
          <a:spLocks/>
        </xdr:cNvSpPr>
      </xdr:nvSpPr>
      <xdr:spPr>
        <a:xfrm>
          <a:off x="7191375" y="5905500"/>
          <a:ext cx="76200" cy="714375"/>
        </a:xfrm>
        <a:prstGeom prst="upArrow">
          <a:avLst>
            <a:gd name="adj1" fmla="val -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</xdr:col>
      <xdr:colOff>9525</xdr:colOff>
      <xdr:row>17</xdr:row>
      <xdr:rowOff>314325</xdr:rowOff>
    </xdr:from>
    <xdr:to>
      <xdr:col>11</xdr:col>
      <xdr:colOff>85725</xdr:colOff>
      <xdr:row>21</xdr:row>
      <xdr:rowOff>209550</xdr:rowOff>
    </xdr:to>
    <xdr:sp>
      <xdr:nvSpPr>
        <xdr:cNvPr id="9" name="Forme automatique 10"/>
        <xdr:cNvSpPr>
          <a:spLocks/>
        </xdr:cNvSpPr>
      </xdr:nvSpPr>
      <xdr:spPr>
        <a:xfrm>
          <a:off x="7191375" y="4619625"/>
          <a:ext cx="76200" cy="1019175"/>
        </a:xfrm>
        <a:prstGeom prst="downArrow">
          <a:avLst>
            <a:gd name="adj1" fmla="val 25000"/>
            <a:gd name="adj2" fmla="val -25000"/>
          </a:avLst>
        </a:prstGeom>
        <a:solidFill>
          <a:srgbClr val="729FCF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</xdr:col>
      <xdr:colOff>38100</xdr:colOff>
      <xdr:row>2</xdr:row>
      <xdr:rowOff>200025</xdr:rowOff>
    </xdr:from>
    <xdr:to>
      <xdr:col>9</xdr:col>
      <xdr:colOff>361950</xdr:colOff>
      <xdr:row>5</xdr:row>
      <xdr:rowOff>142875</xdr:rowOff>
    </xdr:to>
    <xdr:sp>
      <xdr:nvSpPr>
        <xdr:cNvPr id="10" name="Forme automatique 11"/>
        <xdr:cNvSpPr>
          <a:spLocks/>
        </xdr:cNvSpPr>
      </xdr:nvSpPr>
      <xdr:spPr>
        <a:xfrm>
          <a:off x="4410075" y="1143000"/>
          <a:ext cx="1714500" cy="657225"/>
        </a:xfrm>
        <a:prstGeom prst="wedgeEllipseCallout">
          <a:avLst>
            <a:gd name="adj1" fmla="val -82356"/>
            <a:gd name="adj2" fmla="val 4138"/>
          </a:avLst>
        </a:prstGeom>
        <a:solidFill>
          <a:srgbClr val="729FCF"/>
        </a:solidFill>
        <a:ln w="36000" cmpd="sng">
          <a:solidFill>
            <a:srgbClr val="08148E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Cellules à modifier</a:t>
          </a:r>
        </a:p>
      </xdr:txBody>
    </xdr:sp>
    <xdr:clientData/>
  </xdr:twoCellAnchor>
  <xdr:twoCellAnchor editAs="absolute">
    <xdr:from>
      <xdr:col>11</xdr:col>
      <xdr:colOff>219075</xdr:colOff>
      <xdr:row>17</xdr:row>
      <xdr:rowOff>19050</xdr:rowOff>
    </xdr:from>
    <xdr:to>
      <xdr:col>13</xdr:col>
      <xdr:colOff>609600</xdr:colOff>
      <xdr:row>17</xdr:row>
      <xdr:rowOff>285750</xdr:rowOff>
    </xdr:to>
    <xdr:sp>
      <xdr:nvSpPr>
        <xdr:cNvPr id="11" name="Forme automatique 12"/>
        <xdr:cNvSpPr>
          <a:spLocks/>
        </xdr:cNvSpPr>
      </xdr:nvSpPr>
      <xdr:spPr>
        <a:xfrm>
          <a:off x="7400925" y="4324350"/>
          <a:ext cx="1819275" cy="266700"/>
        </a:xfrm>
        <a:prstGeom prst="wedgeEllipseCallout">
          <a:avLst>
            <a:gd name="adj1" fmla="val -57583"/>
            <a:gd name="adj2" fmla="val 49865"/>
          </a:avLst>
        </a:prstGeom>
        <a:solidFill>
          <a:srgbClr val="729FCF"/>
        </a:solidFill>
        <a:ln w="36000" cmpd="sng">
          <a:solidFill>
            <a:srgbClr val="08148E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Cellule à modifier</a:t>
          </a:r>
        </a:p>
      </xdr:txBody>
    </xdr:sp>
    <xdr:clientData/>
  </xdr:twoCellAnchor>
  <xdr:twoCellAnchor editAs="absolute">
    <xdr:from>
      <xdr:col>1</xdr:col>
      <xdr:colOff>161925</xdr:colOff>
      <xdr:row>0</xdr:row>
      <xdr:rowOff>552450</xdr:rowOff>
    </xdr:from>
    <xdr:to>
      <xdr:col>3</xdr:col>
      <xdr:colOff>733425</xdr:colOff>
      <xdr:row>1</xdr:row>
      <xdr:rowOff>228600</xdr:rowOff>
    </xdr:to>
    <xdr:sp>
      <xdr:nvSpPr>
        <xdr:cNvPr id="12" name="Rectangle 13">
          <a:hlinkClick r:id="rId4"/>
        </xdr:cNvPr>
        <xdr:cNvSpPr>
          <a:spLocks/>
        </xdr:cNvSpPr>
      </xdr:nvSpPr>
      <xdr:spPr>
        <a:xfrm>
          <a:off x="238125" y="552450"/>
          <a:ext cx="1790700" cy="285750"/>
        </a:xfrm>
        <a:prstGeom prst="roundRect">
          <a:avLst/>
        </a:prstGeom>
        <a:solidFill>
          <a:srgbClr val="FFFFFF"/>
        </a:solidFill>
        <a:ln w="36000" cmpd="sng">
          <a:solidFill>
            <a:srgbClr val="08148E"/>
          </a:solidFill>
          <a:headEnd type="none"/>
          <a:tailEnd type="none"/>
        </a:ln>
      </xdr:spPr>
      <xdr:txBody>
        <a:bodyPr vertOverflow="clip" wrap="square" lIns="18000" tIns="18000" rIns="18000" bIns="18000" anchor="ctr"/>
        <a:p>
          <a:pPr algn="ctr">
            <a:defRPr/>
          </a:pPr>
          <a:r>
            <a:rPr lang="en-US" cap="none" sz="1200" b="1" i="1" u="sng" baseline="0">
              <a:solidFill>
                <a:srgbClr val="08148E"/>
              </a:solidFill>
            </a:rPr>
            <a:t>Vente en ligne « ICI »</a:t>
          </a:r>
        </a:p>
      </xdr:txBody>
    </xdr:sp>
    <xdr:clientData/>
  </xdr:twoCellAnchor>
  <xdr:twoCellAnchor>
    <xdr:from>
      <xdr:col>7</xdr:col>
      <xdr:colOff>95250</xdr:colOff>
      <xdr:row>25</xdr:row>
      <xdr:rowOff>95250</xdr:rowOff>
    </xdr:from>
    <xdr:to>
      <xdr:col>7</xdr:col>
      <xdr:colOff>466725</xdr:colOff>
      <xdr:row>27</xdr:row>
      <xdr:rowOff>57150</xdr:rowOff>
    </xdr:to>
    <xdr:pic>
      <xdr:nvPicPr>
        <xdr:cNvPr id="13" name="Imag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67225" y="6477000"/>
          <a:ext cx="37147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ergecladeres.fr/" TargetMode="External" /><Relationship Id="rId2" Type="http://schemas.openxmlformats.org/officeDocument/2006/relationships/hyperlink" Target="https://www.sergecladeres.fr/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3"/>
  <sheetViews>
    <sheetView showGridLines="0" tabSelected="1" zoomScale="107" zoomScaleNormal="107" workbookViewId="0" topLeftCell="A1">
      <selection activeCell="E5" sqref="E5"/>
    </sheetView>
  </sheetViews>
  <sheetFormatPr defaultColWidth="9.140625" defaultRowHeight="12.75" customHeight="1"/>
  <cols>
    <col min="1" max="1" width="1.1484375" style="1" customWidth="1"/>
    <col min="2" max="2" width="7.8515625" style="2" customWidth="1"/>
    <col min="3" max="3" width="10.421875" style="2" customWidth="1"/>
    <col min="4" max="4" width="12.57421875" style="2" customWidth="1"/>
    <col min="5" max="6" width="10.57421875" style="2" customWidth="1"/>
    <col min="7" max="7" width="12.421875" style="2" customWidth="1"/>
    <col min="8" max="10" width="10.421875" style="2" customWidth="1"/>
    <col min="11" max="11" width="10.8515625" style="2" customWidth="1"/>
    <col min="12" max="12" width="11.00390625" style="2" customWidth="1"/>
    <col min="13" max="14" width="10.421875" style="2" customWidth="1"/>
    <col min="15" max="15" width="1.1484375" style="2" customWidth="1"/>
    <col min="16" max="16384" width="10.7109375" style="2" customWidth="1"/>
  </cols>
  <sheetData>
    <row r="1" spans="2:14" ht="48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22" ht="26.25" customHeight="1">
      <c r="B2" s="4"/>
      <c r="C2" s="4"/>
      <c r="D2" s="4"/>
      <c r="E2" s="4"/>
      <c r="F2" s="5"/>
      <c r="G2" s="5"/>
      <c r="H2" s="5"/>
      <c r="I2" s="5"/>
      <c r="J2" s="5"/>
      <c r="K2" s="6"/>
      <c r="L2" s="7"/>
      <c r="M2" s="7"/>
      <c r="N2" s="7"/>
      <c r="O2" s="6"/>
      <c r="P2" s="6"/>
      <c r="Q2" s="6"/>
      <c r="R2" s="6"/>
      <c r="S2" s="1"/>
      <c r="T2" s="1"/>
      <c r="U2" s="1"/>
      <c r="V2" s="1"/>
    </row>
    <row r="3" spans="2:22" s="8" customFormat="1" ht="18.75" customHeight="1">
      <c r="B3"/>
      <c r="C3"/>
      <c r="D3"/>
      <c r="E3"/>
      <c r="F3"/>
      <c r="G3"/>
      <c r="H3"/>
      <c r="I3"/>
      <c r="J3" s="9"/>
      <c r="K3" s="6"/>
      <c r="L3" s="7"/>
      <c r="M3" s="7"/>
      <c r="N3" s="7"/>
      <c r="O3" s="6"/>
      <c r="P3" s="6"/>
      <c r="Q3" s="10"/>
      <c r="R3" s="6"/>
      <c r="S3" s="1"/>
      <c r="T3" s="1"/>
      <c r="U3" s="1"/>
      <c r="V3" s="1"/>
    </row>
    <row r="4" spans="2:22" s="8" customFormat="1" ht="18.75" customHeight="1">
      <c r="B4" s="11" t="s">
        <v>1</v>
      </c>
      <c r="C4" s="11"/>
      <c r="D4" s="11"/>
      <c r="E4" s="12">
        <v>32.5</v>
      </c>
      <c r="F4" s="12"/>
      <c r="K4" s="6"/>
      <c r="L4" s="7"/>
      <c r="M4" s="7"/>
      <c r="N4" s="7"/>
      <c r="O4" s="6"/>
      <c r="P4" s="1"/>
      <c r="Q4" s="1"/>
      <c r="R4" s="1"/>
      <c r="S4" s="1"/>
      <c r="T4" s="1"/>
      <c r="U4" s="1"/>
      <c r="V4" s="1"/>
    </row>
    <row r="5" spans="2:22" s="13" customFormat="1" ht="18.75" customHeight="1">
      <c r="B5" s="11" t="s">
        <v>2</v>
      </c>
      <c r="C5" s="11"/>
      <c r="D5" s="11"/>
      <c r="E5" s="14">
        <v>6</v>
      </c>
      <c r="F5" s="14"/>
      <c r="G5" s="1"/>
      <c r="H5" s="1"/>
      <c r="I5" s="1"/>
      <c r="J5" s="1"/>
      <c r="K5" s="6"/>
      <c r="L5" s="7"/>
      <c r="M5" s="7"/>
      <c r="N5" s="7"/>
      <c r="O5" s="6"/>
      <c r="P5" s="6"/>
      <c r="Q5" s="6"/>
      <c r="R5" s="6"/>
      <c r="S5" s="1"/>
      <c r="T5" s="1"/>
      <c r="U5" s="1"/>
      <c r="V5" s="1"/>
    </row>
    <row r="6" spans="2:22" s="13" customFormat="1" ht="18.75" customHeight="1">
      <c r="B6" s="11" t="s">
        <v>3</v>
      </c>
      <c r="C6" s="11"/>
      <c r="D6" s="11"/>
      <c r="E6" s="15">
        <v>440</v>
      </c>
      <c r="F6" s="15"/>
      <c r="G6" s="16"/>
      <c r="H6" s="17"/>
      <c r="I6" s="17"/>
      <c r="J6" s="18"/>
      <c r="K6" s="6"/>
      <c r="L6" s="6"/>
      <c r="M6" s="6"/>
      <c r="N6" s="6"/>
      <c r="O6" s="6"/>
      <c r="P6" s="6"/>
      <c r="Q6" s="6"/>
      <c r="R6" s="6"/>
      <c r="S6" s="1"/>
      <c r="T6" s="1"/>
      <c r="U6" s="1"/>
      <c r="V6" s="1"/>
    </row>
    <row r="7" spans="2:22" s="8" customFormat="1" ht="12.75" customHeight="1">
      <c r="B7" s="19"/>
      <c r="C7" s="19"/>
      <c r="D7" s="19"/>
      <c r="E7" s="19"/>
      <c r="F7" s="20"/>
      <c r="G7" s="21"/>
      <c r="K7" s="6"/>
      <c r="L7" s="6"/>
      <c r="M7" s="6"/>
      <c r="N7" s="6"/>
      <c r="O7" s="6"/>
      <c r="P7" s="6"/>
      <c r="Q7" s="6"/>
      <c r="R7" s="6"/>
      <c r="S7" s="1"/>
      <c r="T7" s="1"/>
      <c r="U7" s="1"/>
      <c r="V7" s="1"/>
    </row>
    <row r="8" spans="2:22" s="8" customFormat="1" ht="18.75" customHeight="1">
      <c r="B8" s="22">
        <f>2*SQRT((((1/(4*(E4/100)*(E4/100)))*(1*(E5*9.80664999999998))/(E6*E6)*1000)*1/1)/(PI()*1.281))</f>
        <v>0.8455716706583235</v>
      </c>
      <c r="C8" s="22"/>
      <c r="D8" s="22"/>
      <c r="E8" s="22"/>
      <c r="F8" s="22"/>
      <c r="G8" s="22"/>
      <c r="H8" s="22"/>
      <c r="I8" s="22"/>
      <c r="J8" s="22"/>
      <c r="N8" s="23"/>
      <c r="O8" s="24"/>
      <c r="P8" s="24"/>
      <c r="Q8" s="24"/>
      <c r="R8" s="24"/>
      <c r="S8" s="24"/>
      <c r="T8" s="24"/>
      <c r="U8" s="24"/>
      <c r="V8" s="24"/>
    </row>
    <row r="9" spans="10:17" s="8" customFormat="1" ht="8.25" customHeight="1">
      <c r="J9" s="25"/>
      <c r="K9" s="25"/>
      <c r="L9" s="25"/>
      <c r="M9" s="25"/>
      <c r="N9" s="25"/>
      <c r="Q9" s="26"/>
    </row>
    <row r="10" spans="2:19" s="8" customFormat="1" ht="18.75" customHeight="1">
      <c r="B10" s="27" t="s">
        <v>4</v>
      </c>
      <c r="Q10" s="28"/>
      <c r="R10" s="28"/>
      <c r="S10" s="28"/>
    </row>
    <row r="11" spans="2:14" ht="18.75" customHeight="1">
      <c r="B11" s="29" t="s">
        <v>5</v>
      </c>
      <c r="C11" s="30" t="s">
        <v>6</v>
      </c>
      <c r="D11" s="31" t="s">
        <v>7</v>
      </c>
      <c r="E11" s="32" t="s">
        <v>8</v>
      </c>
      <c r="F11" s="33" t="s">
        <v>9</v>
      </c>
      <c r="G11" s="34" t="s">
        <v>10</v>
      </c>
      <c r="H11" s="35" t="s">
        <v>11</v>
      </c>
      <c r="I11" s="36" t="s">
        <v>12</v>
      </c>
      <c r="J11" s="37" t="s">
        <v>13</v>
      </c>
      <c r="K11" s="38" t="s">
        <v>14</v>
      </c>
      <c r="L11" s="39" t="s">
        <v>15</v>
      </c>
      <c r="M11" s="40" t="s">
        <v>16</v>
      </c>
      <c r="N11" s="41" t="s">
        <v>17</v>
      </c>
    </row>
    <row r="12" spans="2:14" ht="18.75" customHeight="1">
      <c r="B12" s="42">
        <v>1</v>
      </c>
      <c r="C12" s="43">
        <f aca="true" t="shared" si="0" ref="C12:C17">D12*2^(1/12)</f>
        <v>11.376610987146861</v>
      </c>
      <c r="D12" s="43">
        <f aca="true" t="shared" si="1" ref="D12:D17">E12*2^(1/12)</f>
        <v>10.738090876140246</v>
      </c>
      <c r="E12" s="43">
        <f aca="true" t="shared" si="2" ref="E12:E17">F12*2^(1/12)</f>
        <v>10.13540814523044</v>
      </c>
      <c r="F12" s="43">
        <f aca="true" t="shared" si="3" ref="F12:F17">G12*2^(1/12)</f>
        <v>9.566551396827819</v>
      </c>
      <c r="G12" s="43">
        <f aca="true" t="shared" si="4" ref="G12:G17">H12*2^(1/12)</f>
        <v>9.029622124414953</v>
      </c>
      <c r="H12" s="43">
        <f aca="true" t="shared" si="5" ref="H12:H17">I12*2^(1/12)</f>
        <v>8.522828376457577</v>
      </c>
      <c r="I12" s="43">
        <f aca="true" t="shared" si="6" ref="I12:I17">J12*2^(1/12)</f>
        <v>8.044478775932928</v>
      </c>
      <c r="J12" s="43">
        <f aca="true" t="shared" si="7" ref="J12:J17">K12*2^(1/12)</f>
        <v>7.592976875516164</v>
      </c>
      <c r="K12" s="43">
        <f aca="true" t="shared" si="8" ref="K12:K17">L12*2^(1/12)</f>
        <v>7.166815829585811</v>
      </c>
      <c r="L12" s="43">
        <f aca="true" t="shared" si="9" ref="L12:L14">L13*2</f>
        <v>6.764573365266588</v>
      </c>
      <c r="M12" s="43">
        <f aca="true" t="shared" si="10" ref="M12:M17">L12/2^(1/12)</f>
        <v>6.384907035725891</v>
      </c>
      <c r="N12" s="43">
        <f aca="true" t="shared" si="11" ref="N12:N17">M12/2^(1/12)</f>
        <v>6.026549739882284</v>
      </c>
    </row>
    <row r="13" spans="2:14" ht="18.75" customHeight="1">
      <c r="B13" s="42">
        <v>2</v>
      </c>
      <c r="C13" s="43">
        <f t="shared" si="0"/>
        <v>5.688305493573431</v>
      </c>
      <c r="D13" s="43">
        <f t="shared" si="1"/>
        <v>5.369045438070123</v>
      </c>
      <c r="E13" s="43">
        <f t="shared" si="2"/>
        <v>5.06770407261522</v>
      </c>
      <c r="F13" s="43">
        <f t="shared" si="3"/>
        <v>4.7832756984139095</v>
      </c>
      <c r="G13" s="43">
        <f t="shared" si="4"/>
        <v>4.514811062207476</v>
      </c>
      <c r="H13" s="43">
        <f t="shared" si="5"/>
        <v>4.261414188228788</v>
      </c>
      <c r="I13" s="43">
        <f t="shared" si="6"/>
        <v>4.022239387966464</v>
      </c>
      <c r="J13" s="43">
        <f t="shared" si="7"/>
        <v>3.796488437758082</v>
      </c>
      <c r="K13" s="43">
        <f t="shared" si="8"/>
        <v>3.5834079147929057</v>
      </c>
      <c r="L13" s="43">
        <f t="shared" si="9"/>
        <v>3.382286682633294</v>
      </c>
      <c r="M13" s="43">
        <f t="shared" si="10"/>
        <v>3.1924535178629454</v>
      </c>
      <c r="N13" s="43">
        <f t="shared" si="11"/>
        <v>3.013274869941142</v>
      </c>
    </row>
    <row r="14" spans="2:14" ht="18.75" customHeight="1">
      <c r="B14" s="42">
        <v>3</v>
      </c>
      <c r="C14" s="43">
        <f t="shared" si="0"/>
        <v>2.8441527467867154</v>
      </c>
      <c r="D14" s="43">
        <f t="shared" si="1"/>
        <v>2.6845227190350616</v>
      </c>
      <c r="E14" s="43">
        <f t="shared" si="2"/>
        <v>2.53385203630761</v>
      </c>
      <c r="F14" s="43">
        <f t="shared" si="3"/>
        <v>2.3916378492069548</v>
      </c>
      <c r="G14" s="43">
        <f t="shared" si="4"/>
        <v>2.257405531103738</v>
      </c>
      <c r="H14" s="43">
        <f t="shared" si="5"/>
        <v>2.130707094114394</v>
      </c>
      <c r="I14" s="43">
        <f t="shared" si="6"/>
        <v>2.011119693983232</v>
      </c>
      <c r="J14" s="43">
        <f t="shared" si="7"/>
        <v>1.898244218879041</v>
      </c>
      <c r="K14" s="43">
        <f t="shared" si="8"/>
        <v>1.7917039573964528</v>
      </c>
      <c r="L14" s="43">
        <f t="shared" si="9"/>
        <v>1.691143341316647</v>
      </c>
      <c r="M14" s="43">
        <f t="shared" si="10"/>
        <v>1.5962267589314727</v>
      </c>
      <c r="N14" s="43">
        <f t="shared" si="11"/>
        <v>1.506637434970571</v>
      </c>
    </row>
    <row r="15" spans="2:14" ht="18.75" customHeight="1">
      <c r="B15" s="42">
        <v>4</v>
      </c>
      <c r="C15" s="43">
        <f t="shared" si="0"/>
        <v>1.4220763733933577</v>
      </c>
      <c r="D15" s="43">
        <f t="shared" si="1"/>
        <v>1.3422613595175308</v>
      </c>
      <c r="E15" s="43">
        <f t="shared" si="2"/>
        <v>1.266926018153805</v>
      </c>
      <c r="F15" s="43">
        <f t="shared" si="3"/>
        <v>1.1958189246034774</v>
      </c>
      <c r="G15" s="43">
        <f t="shared" si="4"/>
        <v>1.128702765551869</v>
      </c>
      <c r="H15" s="43">
        <f t="shared" si="5"/>
        <v>1.065353547057197</v>
      </c>
      <c r="I15" s="43">
        <f t="shared" si="6"/>
        <v>1.005559846991616</v>
      </c>
      <c r="J15" s="43">
        <f t="shared" si="7"/>
        <v>0.9491221094395205</v>
      </c>
      <c r="K15" s="43">
        <f t="shared" si="8"/>
        <v>0.8958519786982264</v>
      </c>
      <c r="L15" s="44">
        <f>SUM(B8)</f>
        <v>0.8455716706583235</v>
      </c>
      <c r="M15" s="43">
        <f t="shared" si="10"/>
        <v>0.7981133794657364</v>
      </c>
      <c r="N15" s="43">
        <f t="shared" si="11"/>
        <v>0.7533187174852854</v>
      </c>
    </row>
    <row r="16" spans="2:14" ht="18.75" customHeight="1">
      <c r="B16" s="42">
        <v>5</v>
      </c>
      <c r="C16" s="43">
        <f t="shared" si="0"/>
        <v>0.7110381866966788</v>
      </c>
      <c r="D16" s="43">
        <f t="shared" si="1"/>
        <v>0.6711306797587654</v>
      </c>
      <c r="E16" s="43">
        <f t="shared" si="2"/>
        <v>0.6334630090769025</v>
      </c>
      <c r="F16" s="43">
        <f t="shared" si="3"/>
        <v>0.5979094623017387</v>
      </c>
      <c r="G16" s="43">
        <f t="shared" si="4"/>
        <v>0.5643513827759346</v>
      </c>
      <c r="H16" s="43">
        <f t="shared" si="5"/>
        <v>0.5326767735285985</v>
      </c>
      <c r="I16" s="43">
        <f t="shared" si="6"/>
        <v>0.502779923495808</v>
      </c>
      <c r="J16" s="43">
        <f t="shared" si="7"/>
        <v>0.47456105471976023</v>
      </c>
      <c r="K16" s="43">
        <f t="shared" si="8"/>
        <v>0.4479259893491132</v>
      </c>
      <c r="L16" s="43">
        <f aca="true" t="shared" si="12" ref="L16:L17">L15/2</f>
        <v>0.42278583532916175</v>
      </c>
      <c r="M16" s="43">
        <f t="shared" si="10"/>
        <v>0.3990566897328682</v>
      </c>
      <c r="N16" s="43">
        <f t="shared" si="11"/>
        <v>0.3766593587426427</v>
      </c>
    </row>
    <row r="17" spans="2:14" ht="18.75" customHeight="1">
      <c r="B17" s="42">
        <v>6</v>
      </c>
      <c r="C17" s="43">
        <f t="shared" si="0"/>
        <v>0.3555190933483394</v>
      </c>
      <c r="D17" s="43">
        <f t="shared" si="1"/>
        <v>0.3355653398793827</v>
      </c>
      <c r="E17" s="43">
        <f t="shared" si="2"/>
        <v>0.3167315045384512</v>
      </c>
      <c r="F17" s="43">
        <f t="shared" si="3"/>
        <v>0.29895473115086935</v>
      </c>
      <c r="G17" s="43">
        <f t="shared" si="4"/>
        <v>0.2821756913879673</v>
      </c>
      <c r="H17" s="43">
        <f t="shared" si="5"/>
        <v>0.2663383867642993</v>
      </c>
      <c r="I17" s="43">
        <f t="shared" si="6"/>
        <v>0.251389961747904</v>
      </c>
      <c r="J17" s="43">
        <f t="shared" si="7"/>
        <v>0.23728052735988012</v>
      </c>
      <c r="K17" s="43">
        <f t="shared" si="8"/>
        <v>0.2239629946745566</v>
      </c>
      <c r="L17" s="43">
        <f t="shared" si="12"/>
        <v>0.21139291766458088</v>
      </c>
      <c r="M17" s="43">
        <f t="shared" si="10"/>
        <v>0.1995283448664341</v>
      </c>
      <c r="N17" s="43">
        <f t="shared" si="11"/>
        <v>0.18832967937132136</v>
      </c>
    </row>
    <row r="18" spans="2:14" s="8" customFormat="1" ht="32.25" customHeight="1">
      <c r="B18" s="27" t="s">
        <v>18</v>
      </c>
      <c r="K18" s="45"/>
      <c r="L18" s="45"/>
      <c r="M18" s="45"/>
      <c r="N18" s="45"/>
    </row>
    <row r="19" spans="2:14" ht="18.75" customHeight="1">
      <c r="B19" s="29" t="s">
        <v>5</v>
      </c>
      <c r="C19" s="46" t="s">
        <v>6</v>
      </c>
      <c r="D19" s="47" t="s">
        <v>7</v>
      </c>
      <c r="E19" s="48" t="s">
        <v>8</v>
      </c>
      <c r="F19" s="49" t="s">
        <v>9</v>
      </c>
      <c r="G19" s="50" t="s">
        <v>10</v>
      </c>
      <c r="H19" s="51" t="s">
        <v>11</v>
      </c>
      <c r="I19" s="52" t="s">
        <v>12</v>
      </c>
      <c r="J19" s="53" t="s">
        <v>13</v>
      </c>
      <c r="K19" s="38" t="s">
        <v>14</v>
      </c>
      <c r="L19" s="39" t="s">
        <v>15</v>
      </c>
      <c r="M19" s="40" t="s">
        <v>16</v>
      </c>
      <c r="N19" s="41" t="s">
        <v>17</v>
      </c>
    </row>
    <row r="20" spans="2:14" ht="18.75" customHeight="1">
      <c r="B20" s="42">
        <v>1</v>
      </c>
      <c r="C20" s="54">
        <f aca="true" t="shared" si="13" ref="C20:C25">D20/2^(1/12)</f>
        <v>32.703195662574814</v>
      </c>
      <c r="D20" s="54">
        <f aca="true" t="shared" si="14" ref="D20:D25">E20/2^(1/12)</f>
        <v>34.647828872108995</v>
      </c>
      <c r="E20" s="54">
        <f aca="true" t="shared" si="15" ref="E20:E25">F20/2^(1/12)</f>
        <v>36.70809598967593</v>
      </c>
      <c r="F20" s="54">
        <f aca="true" t="shared" si="16" ref="F20:F25">G20/2^(1/12)</f>
        <v>38.8908729652601</v>
      </c>
      <c r="G20" s="54">
        <f aca="true" t="shared" si="17" ref="G20:G25">H20/2^(1/12)</f>
        <v>41.20344461410873</v>
      </c>
      <c r="H20" s="54">
        <f aca="true" t="shared" si="18" ref="H20:H25">I20/2^(1/12)</f>
        <v>43.65352892912548</v>
      </c>
      <c r="I20" s="54">
        <f aca="true" t="shared" si="19" ref="I20:I25">J20/2^(1/12)</f>
        <v>46.24930283895429</v>
      </c>
      <c r="J20" s="54">
        <f aca="true" t="shared" si="20" ref="J20:J25">K20/2^(1/12)</f>
        <v>48.99942949771866</v>
      </c>
      <c r="K20" s="54">
        <f aca="true" t="shared" si="21" ref="K20:K25">L20/2^(1/12)</f>
        <v>51.91308719749314</v>
      </c>
      <c r="L20" s="54">
        <f aca="true" t="shared" si="22" ref="L20:L22">L21/2</f>
        <v>55</v>
      </c>
      <c r="M20" s="54">
        <f aca="true" t="shared" si="23" ref="M20:M25">L20*2^(1/12)</f>
        <v>58.27047018976124</v>
      </c>
      <c r="N20" s="54">
        <f aca="true" t="shared" si="24" ref="N20:N22">M20*2^(1/12)</f>
        <v>61.735412657015516</v>
      </c>
    </row>
    <row r="21" spans="2:14" ht="18.75" customHeight="1">
      <c r="B21" s="42">
        <v>2</v>
      </c>
      <c r="C21" s="54">
        <f t="shared" si="13"/>
        <v>65.40639132514963</v>
      </c>
      <c r="D21" s="54">
        <f t="shared" si="14"/>
        <v>69.29565774421799</v>
      </c>
      <c r="E21" s="54">
        <f t="shared" si="15"/>
        <v>73.41619197935186</v>
      </c>
      <c r="F21" s="54">
        <f t="shared" si="16"/>
        <v>77.7817459305202</v>
      </c>
      <c r="G21" s="54">
        <f t="shared" si="17"/>
        <v>82.40688922821747</v>
      </c>
      <c r="H21" s="54">
        <f t="shared" si="18"/>
        <v>87.30705785825096</v>
      </c>
      <c r="I21" s="54">
        <f t="shared" si="19"/>
        <v>92.49860567790859</v>
      </c>
      <c r="J21" s="54">
        <f t="shared" si="20"/>
        <v>97.99885899543732</v>
      </c>
      <c r="K21" s="54">
        <f t="shared" si="21"/>
        <v>103.82617439498628</v>
      </c>
      <c r="L21" s="54">
        <f t="shared" si="22"/>
        <v>110</v>
      </c>
      <c r="M21" s="54">
        <f t="shared" si="23"/>
        <v>116.54094037952248</v>
      </c>
      <c r="N21" s="54">
        <f t="shared" si="24"/>
        <v>123.47082531403103</v>
      </c>
    </row>
    <row r="22" spans="2:14" ht="18.75" customHeight="1">
      <c r="B22" s="42">
        <v>3</v>
      </c>
      <c r="C22" s="54">
        <f t="shared" si="13"/>
        <v>130.81278265029925</v>
      </c>
      <c r="D22" s="54">
        <f t="shared" si="14"/>
        <v>138.59131548843598</v>
      </c>
      <c r="E22" s="54">
        <f t="shared" si="15"/>
        <v>146.83238395870373</v>
      </c>
      <c r="F22" s="54">
        <f t="shared" si="16"/>
        <v>155.5634918610404</v>
      </c>
      <c r="G22" s="54">
        <f t="shared" si="17"/>
        <v>164.81377845643493</v>
      </c>
      <c r="H22" s="54">
        <f t="shared" si="18"/>
        <v>174.6141157165019</v>
      </c>
      <c r="I22" s="54">
        <f t="shared" si="19"/>
        <v>184.99721135581717</v>
      </c>
      <c r="J22" s="54">
        <f t="shared" si="20"/>
        <v>195.99771799087463</v>
      </c>
      <c r="K22" s="54">
        <f t="shared" si="21"/>
        <v>207.65234878997256</v>
      </c>
      <c r="L22" s="54">
        <f t="shared" si="22"/>
        <v>220</v>
      </c>
      <c r="M22" s="54">
        <f t="shared" si="23"/>
        <v>233.08188075904496</v>
      </c>
      <c r="N22" s="54">
        <f t="shared" si="24"/>
        <v>246.94165062806206</v>
      </c>
    </row>
    <row r="23" spans="2:14" ht="18.75" customHeight="1">
      <c r="B23" s="42">
        <v>4</v>
      </c>
      <c r="C23" s="54">
        <f t="shared" si="13"/>
        <v>261.6255653005985</v>
      </c>
      <c r="D23" s="54">
        <f t="shared" si="14"/>
        <v>277.18263097687196</v>
      </c>
      <c r="E23" s="54">
        <f t="shared" si="15"/>
        <v>293.66476791740746</v>
      </c>
      <c r="F23" s="54">
        <f t="shared" si="16"/>
        <v>311.1269837220808</v>
      </c>
      <c r="G23" s="54">
        <f t="shared" si="17"/>
        <v>329.62755691286986</v>
      </c>
      <c r="H23" s="54">
        <f t="shared" si="18"/>
        <v>349.2282314330038</v>
      </c>
      <c r="I23" s="54">
        <f t="shared" si="19"/>
        <v>369.99442271163434</v>
      </c>
      <c r="J23" s="54">
        <f t="shared" si="20"/>
        <v>391.99543598174927</v>
      </c>
      <c r="K23" s="54">
        <f t="shared" si="21"/>
        <v>415.3046975799451</v>
      </c>
      <c r="L23" s="55">
        <v>440</v>
      </c>
      <c r="M23" s="54">
        <f t="shared" si="23"/>
        <v>466.1637615180899</v>
      </c>
      <c r="N23" s="54">
        <v>493.883301256124</v>
      </c>
    </row>
    <row r="24" spans="2:14" ht="18.75" customHeight="1">
      <c r="B24" s="42">
        <v>5</v>
      </c>
      <c r="C24" s="54">
        <f t="shared" si="13"/>
        <v>523.251130601197</v>
      </c>
      <c r="D24" s="54">
        <f t="shared" si="14"/>
        <v>554.3652619537439</v>
      </c>
      <c r="E24" s="54">
        <f t="shared" si="15"/>
        <v>587.3295358348149</v>
      </c>
      <c r="F24" s="54">
        <f t="shared" si="16"/>
        <v>622.2539674441616</v>
      </c>
      <c r="G24" s="54">
        <f t="shared" si="17"/>
        <v>659.2551138257397</v>
      </c>
      <c r="H24" s="54">
        <f t="shared" si="18"/>
        <v>698.4564628660077</v>
      </c>
      <c r="I24" s="54">
        <f t="shared" si="19"/>
        <v>739.9888454232687</v>
      </c>
      <c r="J24" s="54">
        <f t="shared" si="20"/>
        <v>783.9908719634985</v>
      </c>
      <c r="K24" s="54">
        <f t="shared" si="21"/>
        <v>830.6093951598903</v>
      </c>
      <c r="L24" s="54">
        <f aca="true" t="shared" si="25" ref="L24:L25">2*L23</f>
        <v>880</v>
      </c>
      <c r="M24" s="54">
        <f t="shared" si="23"/>
        <v>932.3275230361799</v>
      </c>
      <c r="N24" s="54">
        <f aca="true" t="shared" si="26" ref="N24:N25">M24*2^(1/12)</f>
        <v>987.7666025122483</v>
      </c>
    </row>
    <row r="25" spans="2:14" ht="18.75" customHeight="1">
      <c r="B25" s="42">
        <v>6</v>
      </c>
      <c r="C25" s="54">
        <f t="shared" si="13"/>
        <v>1046.502261202394</v>
      </c>
      <c r="D25" s="54">
        <f t="shared" si="14"/>
        <v>1108.7305239074879</v>
      </c>
      <c r="E25" s="54">
        <f t="shared" si="15"/>
        <v>1174.6590716696298</v>
      </c>
      <c r="F25" s="54">
        <f t="shared" si="16"/>
        <v>1244.5079348883232</v>
      </c>
      <c r="G25" s="54">
        <f t="shared" si="17"/>
        <v>1318.5102276514795</v>
      </c>
      <c r="H25" s="54">
        <f t="shared" si="18"/>
        <v>1396.9129257320153</v>
      </c>
      <c r="I25" s="54">
        <f t="shared" si="19"/>
        <v>1479.9776908465374</v>
      </c>
      <c r="J25" s="54">
        <f t="shared" si="20"/>
        <v>1567.981743926997</v>
      </c>
      <c r="K25" s="54">
        <f t="shared" si="21"/>
        <v>1661.2187903197805</v>
      </c>
      <c r="L25" s="54">
        <f t="shared" si="25"/>
        <v>1760</v>
      </c>
      <c r="M25" s="54">
        <f t="shared" si="23"/>
        <v>1864.6550460723597</v>
      </c>
      <c r="N25" s="54">
        <f t="shared" si="26"/>
        <v>1975.5332050244965</v>
      </c>
    </row>
    <row r="27" spans="2:14" ht="18.75" customHeight="1">
      <c r="B27" s="56" t="s">
        <v>19</v>
      </c>
      <c r="C27" s="56"/>
      <c r="D27" s="56"/>
      <c r="E27" s="56"/>
      <c r="F27" s="57"/>
      <c r="G27" s="57"/>
      <c r="H27" s="57"/>
      <c r="I27" s="57"/>
      <c r="J27" s="57"/>
      <c r="K27" s="58" t="s">
        <v>20</v>
      </c>
      <c r="L27" s="58"/>
      <c r="M27" s="58"/>
      <c r="N27" s="58"/>
    </row>
    <row r="28" spans="2:14" s="59" customFormat="1" ht="14.25" customHeight="1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spans="2:14" s="59" customFormat="1" ht="14.25" customHeight="1">
      <c r="B29" s="1"/>
      <c r="C29" s="1"/>
      <c r="D29" s="1"/>
      <c r="E29" s="1"/>
      <c r="F29" s="1"/>
      <c r="G29" s="1"/>
      <c r="H29" s="1"/>
      <c r="I29" s="1"/>
      <c r="J29" s="6"/>
      <c r="K29" s="6"/>
      <c r="L29" s="24"/>
      <c r="M29" s="24"/>
      <c r="N29" s="24"/>
    </row>
    <row r="30" spans="2:14" s="59" customFormat="1" ht="14.25" customHeight="1">
      <c r="B30" s="1"/>
      <c r="C30" s="1"/>
      <c r="D30" s="1"/>
      <c r="E30" s="1"/>
      <c r="F30" s="1"/>
      <c r="G30" s="1"/>
      <c r="H30" s="1"/>
      <c r="I30" s="1"/>
      <c r="L30" s="24"/>
      <c r="M30" s="24"/>
      <c r="N30" s="24"/>
    </row>
    <row r="31" spans="2:14" s="59" customFormat="1" ht="14.25" customHeight="1">
      <c r="B31" s="1"/>
      <c r="C31" s="1"/>
      <c r="D31" s="1"/>
      <c r="E31" s="1"/>
      <c r="F31" s="1"/>
      <c r="G31" s="1"/>
      <c r="H31" s="1"/>
      <c r="I31" s="1"/>
      <c r="L31" s="24"/>
      <c r="M31" s="24"/>
      <c r="N31" s="24"/>
    </row>
    <row r="32" spans="2:14" s="59" customFormat="1" ht="14.25" customHeight="1">
      <c r="B32" s="1"/>
      <c r="C32" s="1"/>
      <c r="D32" s="1"/>
      <c r="E32" s="1"/>
      <c r="F32" s="1"/>
      <c r="G32" s="1"/>
      <c r="H32" s="1"/>
      <c r="I32" s="1"/>
      <c r="L32" s="24"/>
      <c r="M32" s="24"/>
      <c r="N32" s="24"/>
    </row>
    <row r="33" spans="2:14" s="59" customFormat="1" ht="14.25" customHeight="1">
      <c r="B33" s="1"/>
      <c r="C33" s="1"/>
      <c r="D33" s="1"/>
      <c r="E33" s="1"/>
      <c r="F33" s="1"/>
      <c r="G33" s="1"/>
      <c r="H33" s="1"/>
      <c r="I33" s="1"/>
      <c r="L33" s="24"/>
      <c r="M33" s="24"/>
      <c r="N33" s="24"/>
    </row>
    <row r="34" spans="2:14" s="59" customFormat="1" ht="14.25" customHeight="1">
      <c r="B34" s="1"/>
      <c r="C34" s="1"/>
      <c r="D34" s="1"/>
      <c r="E34" s="1"/>
      <c r="F34" s="1"/>
      <c r="G34" s="1"/>
      <c r="H34" s="1"/>
      <c r="I34" s="1"/>
      <c r="L34" s="24"/>
      <c r="M34" s="24"/>
      <c r="N34" s="24"/>
    </row>
    <row r="35" spans="2:14" s="59" customFormat="1" ht="14.25" customHeight="1">
      <c r="B35" s="1"/>
      <c r="C35" s="1"/>
      <c r="D35" s="1"/>
      <c r="E35" s="1"/>
      <c r="F35" s="1"/>
      <c r="G35" s="1"/>
      <c r="H35" s="1"/>
      <c r="I35" s="1"/>
      <c r="J35" s="6"/>
      <c r="K35" s="6"/>
      <c r="L35" s="24"/>
      <c r="M35" s="24"/>
      <c r="N35" s="24"/>
    </row>
    <row r="36" spans="2:14" s="59" customFormat="1" ht="14.25" customHeight="1">
      <c r="B36" s="1"/>
      <c r="C36" s="1"/>
      <c r="D36" s="1"/>
      <c r="E36" s="1"/>
      <c r="F36" s="1"/>
      <c r="G36" s="1"/>
      <c r="H36" s="1"/>
      <c r="I36" s="1"/>
      <c r="J36" s="24"/>
      <c r="K36" s="24"/>
      <c r="L36" s="24"/>
      <c r="M36" s="24"/>
      <c r="N36" s="24"/>
    </row>
    <row r="37" spans="2:14" s="59" customFormat="1" ht="14.25" customHeight="1"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</row>
    <row r="38" spans="2:14" s="59" customFormat="1" ht="14.25" customHeight="1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</row>
    <row r="39" spans="2:14" s="59" customFormat="1" ht="14.25" customHeight="1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</row>
    <row r="40" spans="2:14" s="59" customFormat="1" ht="14.25" customHeigh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</row>
    <row r="41" spans="2:14" s="59" customFormat="1" ht="14.25" customHeight="1"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</row>
    <row r="42" spans="2:14" s="59" customFormat="1" ht="14.25" customHeight="1"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</row>
    <row r="43" spans="2:14" s="59" customFormat="1" ht="14.2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</row>
    <row r="44" s="59" customFormat="1" ht="12.75" customHeight="1"/>
    <row r="45" s="59" customFormat="1" ht="12.75" customHeight="1"/>
    <row r="46" s="59" customFormat="1" ht="12.75" customHeight="1"/>
    <row r="47" s="59" customFormat="1" ht="12.75" customHeight="1"/>
    <row r="48" s="59" customFormat="1" ht="12.75" customHeight="1"/>
    <row r="49" s="59" customFormat="1" ht="12.75" customHeight="1"/>
    <row r="50" s="59" customFormat="1" ht="12.75" customHeight="1"/>
    <row r="51" s="59" customFormat="1" ht="12.75" customHeight="1"/>
    <row r="52" s="59" customFormat="1" ht="12.75" customHeight="1"/>
    <row r="53" s="59" customFormat="1" ht="12.75" customHeight="1"/>
    <row r="54" s="59" customFormat="1" ht="12.75" customHeight="1"/>
    <row r="55" s="59" customFormat="1" ht="12.75" customHeight="1"/>
    <row r="56" s="59" customFormat="1" ht="12.75" customHeight="1"/>
    <row r="57" s="59" customFormat="1" ht="12.75" customHeight="1"/>
    <row r="58" s="59" customFormat="1" ht="12.75" customHeight="1"/>
    <row r="59" s="59" customFormat="1" ht="12.75" customHeight="1"/>
    <row r="65534" ht="12.75" customHeight="1"/>
    <row r="65535" ht="12.75" customHeight="1"/>
    <row r="65536" ht="12.75" customHeight="1"/>
  </sheetData>
  <sheetProtection password="CEBD" sheet="1" selectLockedCells="1"/>
  <mergeCells count="17">
    <mergeCell ref="B1:N1"/>
    <mergeCell ref="B2:E2"/>
    <mergeCell ref="L2:N2"/>
    <mergeCell ref="L3:N3"/>
    <mergeCell ref="B4:D4"/>
    <mergeCell ref="E4:F4"/>
    <mergeCell ref="L4:N4"/>
    <mergeCell ref="B5:D5"/>
    <mergeCell ref="E5:F5"/>
    <mergeCell ref="L5:N5"/>
    <mergeCell ref="B6:D6"/>
    <mergeCell ref="E6:F6"/>
    <mergeCell ref="B7:E7"/>
    <mergeCell ref="B8:J8"/>
    <mergeCell ref="B27:E27"/>
    <mergeCell ref="K27:N27"/>
    <mergeCell ref="B28:N28"/>
  </mergeCells>
  <hyperlinks>
    <hyperlink ref="B27" r:id="rId1" display="www.sergecladeres.fr"/>
    <hyperlink ref="K27" r:id="rId2" display="contact@sergecladeres.fr"/>
  </hyperlinks>
  <printOptions/>
  <pageMargins left="0.25" right="0.25" top="0.21805555555555556" bottom="0.275" header="0.5118055555555555" footer="0.5118055555555555"/>
  <pageSetup horizontalDpi="300" verticalDpi="300" orientation="landscape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</dc:creator>
  <cp:keywords/>
  <dc:description/>
  <cp:lastModifiedBy/>
  <dcterms:created xsi:type="dcterms:W3CDTF">2020-09-04T08:55:42Z</dcterms:created>
  <dcterms:modified xsi:type="dcterms:W3CDTF">2022-02-26T23:20:58Z</dcterms:modified>
  <cp:category/>
  <cp:version/>
  <cp:contentType/>
  <cp:contentStatus/>
  <cp:revision>63</cp:revision>
</cp:coreProperties>
</file>